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780" yWindow="735" windowWidth="26325" windowHeight="15465" activeTab="0"/>
  </bookViews>
  <sheets>
    <sheet name="第一号第一様式" sheetId="1" r:id="rId1"/>
  </sheets>
  <definedNames>
    <definedName name="_xlnm.Print_Titles" localSheetId="0">'第一号第一様式'!$1:$7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<sst xmlns="http://schemas.openxmlformats.org/spreadsheetml/2006/main" count="57" uniqueCount="53">
  <si>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第一号第一様式（第十七条第四項関係）</t>
    <rPh sb="0" eb="1">
      <t>ダイ</t>
    </rPh>
    <rPh sb="1" eb="2">
      <t>イチ</t>
    </rPh>
    <rPh sb="2" eb="3">
      <t>ゴウ</t>
    </rPh>
    <rPh sb="3" eb="4">
      <t>ダイ</t>
    </rPh>
    <rPh sb="4" eb="5">
      <t>イチ</t>
    </rPh>
    <rPh sb="5" eb="7">
      <t>ヨウシキ</t>
    </rPh>
    <phoneticPr fontId="5"/>
  </si>
  <si>
    <t>法人単位資金収支計算書</t>
    <rPh sb="0" eb="2">
      <t>ホウジン</t>
    </rPh>
    <rPh sb="2" eb="4">
      <t>タンイ</t>
    </rPh>
    <phoneticPr fontId="5"/>
  </si>
  <si>
    <t>（自）令和3年4月1日  （至）令和4年3月31日</t>
  </si>
  <si>
    <t>（単位：円）</t>
  </si>
  <si>
    <t>勘定科目</t>
    <rPh sb="0" eb="2">
      <t>カンジョウ</t>
    </rPh>
    <rPh sb="2" eb="4">
      <t>カモク</t>
    </rPh>
    <phoneticPr fontId="5"/>
  </si>
  <si>
    <t>予算(A)</t>
    <rPh sb="0" eb="2">
      <t>ヨサン</t>
    </rPh>
    <phoneticPr fontId="5"/>
  </si>
  <si>
    <t>決算(B)</t>
    <rPh sb="0" eb="2">
      <t>ケッサン</t>
    </rPh>
    <phoneticPr fontId="5"/>
  </si>
  <si>
    <t>差異(A)-(B)</t>
    <rPh sb="0" eb="2">
      <t>サイ</t>
    </rPh>
    <phoneticPr fontId="5"/>
  </si>
  <si>
    <t>備考</t>
    <rPh sb="0" eb="2">
      <t>ビコウ</t>
    </rPh>
    <phoneticPr fontId="5"/>
  </si>
  <si>
    <t>事業活動による収支</t>
  </si>
  <si>
    <t>収入</t>
  </si>
  <si>
    <t>会費収入</t>
  </si>
  <si>
    <t>寄附金収入</t>
  </si>
  <si>
    <t>経常経費補助金収入</t>
  </si>
  <si>
    <t>受託金収入</t>
  </si>
  <si>
    <t>事業収入</t>
  </si>
  <si>
    <t>配分金収入</t>
  </si>
  <si>
    <t>負担金収入</t>
  </si>
  <si>
    <t>介護保険事業収入</t>
  </si>
  <si>
    <t>事務費収入</t>
  </si>
  <si>
    <t>受取利息配当金収入</t>
  </si>
  <si>
    <t>その他の収入</t>
  </si>
  <si>
    <t>事業活動収入計（１）</t>
  </si>
  <si>
    <t>支出</t>
  </si>
  <si>
    <t>人件費支出</t>
  </si>
  <si>
    <t>事業費支出</t>
  </si>
  <si>
    <t>事務費支出</t>
  </si>
  <si>
    <t>利用者負担軽減額</t>
  </si>
  <si>
    <t>地域福祉活動事業費</t>
  </si>
  <si>
    <t>生活福祉資金貸付事業支出</t>
  </si>
  <si>
    <t>共同募金配分金事業費</t>
  </si>
  <si>
    <t>分担金支出</t>
  </si>
  <si>
    <t>助成金支出</t>
  </si>
  <si>
    <t>負担金支出</t>
  </si>
  <si>
    <t>その他の支出</t>
  </si>
  <si>
    <t>事業活動支出計（２）</t>
  </si>
  <si>
    <t>事業活動資金収支差額（３）＝（１）－（２）</t>
  </si>
  <si>
    <t>施設整備等による収支</t>
  </si>
  <si>
    <t>施設整備等収入計（４）</t>
  </si>
  <si>
    <t>固定資産取得支出</t>
  </si>
  <si>
    <t>施設整備等支出計（５）</t>
  </si>
  <si>
    <t>施設整備等資金収支差額（６）＝（４）－（５）</t>
  </si>
  <si>
    <t>その他の活動による収支</t>
  </si>
  <si>
    <t>積立資産取崩収入</t>
  </si>
  <si>
    <t>その他の活動による収入</t>
  </si>
  <si>
    <t>その他の活動収入計（７）</t>
  </si>
  <si>
    <t>その他の活動による支出</t>
  </si>
  <si>
    <t>その他の活動支出計（８）</t>
  </si>
  <si>
    <t>その他の活動資金収支差額（９）＝（７）－（８）</t>
  </si>
  <si>
    <t>予備費支出（１０）</t>
  </si>
  <si>
    <t>当期資金収支差額合計（１１）＝（３）＋（６）＋（９）－（１０）</t>
  </si>
  <si>
    <t>前期末支払資金残高（１２）</t>
  </si>
  <si>
    <t>当期末支払資金残高（１１）＋（１２）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</si>
</sst>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2"/>
      <scheme val="minor"/>
    </font>
    <font>
      <sz val="16"/>
      <color theme="1"/>
      <name val="Meiryo UI"/>
      <family val="3"/>
    </font>
    <font>
      <sz val="10"/>
      <color theme="1"/>
      <name val="Meiryo UI"/>
      <family val="3"/>
    </font>
    <font>
      <sz val="6"/>
      <name val="ＭＳ Ｐゴシック"/>
      <family val="3"/>
    </font>
    <font>
      <sz val="11"/>
      <color theme="1"/>
      <name val="Meiryo UI"/>
      <family val="3"/>
    </font>
    <font>
      <sz val="11"/>
      <name val="ＭＳ Ｐゴシック"/>
      <family val="3"/>
    </font>
    <font>
      <sz val="10"/>
      <name val="Meiryo UI"/>
      <family val="3"/>
    </font>
    <font>
      <sz val="11"/>
      <name val="ＭＳ ゴシック"/>
      <family val="3"/>
    </font>
    <font>
      <sz val="11"/>
      <color rgb="FF000000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9" fillId="0" borderId="0">
      <alignment horizontal="left" vertical="top"/>
      <protection/>
    </xf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>
      <alignment horizontal="center" vertical="center" shrinkToFit="1"/>
    </xf>
    <xf numFmtId="0" fontId="8" fillId="0" borderId="1" xfId="20" applyFont="1" applyBorder="1" applyAlignment="1">
      <alignment horizontal="center" vertical="center" shrinkToFit="1"/>
      <protection/>
    </xf>
    <xf numFmtId="0" fontId="8" fillId="0" borderId="1" xfId="20" applyFont="1" applyBorder="1" applyAlignment="1">
      <alignment horizontal="center" vertical="center" shrinkToFit="1"/>
      <protection/>
    </xf>
    <xf numFmtId="0" fontId="8" fillId="0" borderId="2" xfId="21" applyFont="1" applyBorder="1" applyAlignment="1">
      <alignment vertical="center" textRotation="255"/>
      <protection/>
    </xf>
    <xf numFmtId="0" fontId="8" fillId="0" borderId="2" xfId="21" applyFont="1" applyBorder="1" applyAlignment="1">
      <alignment vertical="center" shrinkToFit="1"/>
      <protection/>
    </xf>
    <xf numFmtId="176" fontId="10" fillId="0" borderId="2" xfId="0" applyNumberFormat="1" applyFont="1" applyBorder="1" applyAlignment="1" applyProtection="1">
      <alignment vertical="center"/>
      <protection locked="0"/>
    </xf>
    <xf numFmtId="176" fontId="10" fillId="0" borderId="2" xfId="21" applyNumberFormat="1" applyFont="1" applyBorder="1" applyAlignment="1" applyProtection="1">
      <alignment vertical="center" shrinkToFit="1"/>
      <protection locked="0"/>
    </xf>
    <xf numFmtId="0" fontId="8" fillId="0" borderId="3" xfId="21" applyFont="1" applyBorder="1" applyAlignment="1">
      <alignment vertical="center" textRotation="255"/>
      <protection/>
    </xf>
    <xf numFmtId="0" fontId="8" fillId="0" borderId="3" xfId="21" applyFont="1" applyBorder="1" applyAlignment="1">
      <alignment vertical="center" shrinkToFit="1"/>
      <protection/>
    </xf>
    <xf numFmtId="176" fontId="10" fillId="0" borderId="3" xfId="0" applyNumberFormat="1" applyFont="1" applyBorder="1" applyAlignment="1" applyProtection="1">
      <alignment vertical="center"/>
      <protection locked="0"/>
    </xf>
    <xf numFmtId="176" fontId="10" fillId="0" borderId="3" xfId="21" applyNumberFormat="1" applyFont="1" applyBorder="1" applyAlignment="1" applyProtection="1">
      <alignment vertical="center" shrinkToFit="1"/>
      <protection locked="0"/>
    </xf>
    <xf numFmtId="176" fontId="10" fillId="0" borderId="4" xfId="0" applyNumberFormat="1" applyFont="1" applyBorder="1" applyAlignment="1" applyProtection="1">
      <alignment vertical="center"/>
      <protection locked="0"/>
    </xf>
    <xf numFmtId="0" fontId="8" fillId="0" borderId="4" xfId="21" applyFont="1" applyBorder="1" applyAlignment="1">
      <alignment vertical="center" textRotation="255"/>
      <protection/>
    </xf>
    <xf numFmtId="0" fontId="8" fillId="0" borderId="1" xfId="21" applyFont="1" applyBorder="1" applyAlignment="1">
      <alignment vertical="center" shrinkToFit="1"/>
      <protection/>
    </xf>
    <xf numFmtId="176" fontId="10" fillId="0" borderId="1" xfId="0" applyNumberFormat="1" applyFont="1" applyBorder="1" applyAlignment="1" applyProtection="1">
      <alignment vertical="center"/>
      <protection locked="0"/>
    </xf>
    <xf numFmtId="176" fontId="10" fillId="0" borderId="1" xfId="21" applyNumberFormat="1" applyFont="1" applyBorder="1" applyAlignment="1" applyProtection="1">
      <alignment vertical="center" shrinkToFit="1"/>
      <protection locked="0"/>
    </xf>
    <xf numFmtId="0" fontId="8" fillId="0" borderId="5" xfId="21" applyFont="1" applyBorder="1" applyAlignment="1">
      <alignment vertical="center"/>
      <protection/>
    </xf>
    <xf numFmtId="0" fontId="8" fillId="0" borderId="6" xfId="21" applyFont="1" applyBorder="1" applyAlignment="1">
      <alignment vertical="center" shrinkToFit="1"/>
      <protection/>
    </xf>
    <xf numFmtId="176" fontId="10" fillId="0" borderId="6" xfId="21" applyNumberFormat="1" applyFont="1" applyBorder="1" applyAlignment="1" applyProtection="1">
      <alignment vertical="center" shrinkToFit="1"/>
      <protection locked="0"/>
    </xf>
    <xf numFmtId="0" fontId="8" fillId="0" borderId="4" xfId="21" applyFont="1" applyBorder="1" applyAlignment="1">
      <alignment vertical="center" textRotation="255"/>
      <protection/>
    </xf>
    <xf numFmtId="0" fontId="8" fillId="0" borderId="7" xfId="21" applyFont="1" applyBorder="1" applyAlignment="1">
      <alignment vertical="center"/>
      <protection/>
    </xf>
    <xf numFmtId="0" fontId="8" fillId="0" borderId="3" xfId="21" applyFont="1" applyBorder="1" applyAlignment="1">
      <alignment vertical="top" shrinkToFit="1"/>
      <protection/>
    </xf>
    <xf numFmtId="176" fontId="10" fillId="0" borderId="3" xfId="21" applyNumberFormat="1" applyFont="1" applyBorder="1" applyAlignment="1" applyProtection="1">
      <alignment vertical="top" shrinkToFit="1"/>
      <protection locked="0"/>
    </xf>
    <xf numFmtId="0" fontId="8" fillId="0" borderId="1" xfId="21" applyFont="1" applyBorder="1" applyAlignment="1">
      <alignment vertical="top" shrinkToFit="1"/>
      <protection/>
    </xf>
    <xf numFmtId="176" fontId="10" fillId="0" borderId="1" xfId="21" applyNumberFormat="1" applyFont="1" applyBorder="1" applyAlignment="1" applyProtection="1">
      <alignment vertical="top" shrinkToFit="1"/>
      <protection locked="0"/>
    </xf>
    <xf numFmtId="0" fontId="8" fillId="0" borderId="8" xfId="21" applyFont="1" applyBorder="1" applyAlignment="1">
      <alignment vertical="center"/>
      <protection/>
    </xf>
    <xf numFmtId="0" fontId="8" fillId="0" borderId="9" xfId="21" applyFont="1" applyBorder="1" applyAlignment="1">
      <alignment vertical="center"/>
      <protection/>
    </xf>
    <xf numFmtId="0" fontId="8" fillId="0" borderId="10" xfId="21" applyFont="1" applyBorder="1" applyAlignment="1">
      <alignment vertical="center" shrinkToFit="1"/>
      <protection/>
    </xf>
    <xf numFmtId="176" fontId="10" fillId="0" borderId="10" xfId="21" applyNumberFormat="1" applyFont="1" applyBorder="1" applyAlignment="1" applyProtection="1">
      <alignment vertical="center" shrinkToFit="1"/>
      <protection locked="0"/>
    </xf>
    <xf numFmtId="0" fontId="8" fillId="0" borderId="11" xfId="21" applyFont="1" applyBorder="1" applyAlignment="1">
      <alignment vertical="center" textRotation="255"/>
      <protection/>
    </xf>
    <xf numFmtId="0" fontId="8" fillId="0" borderId="12" xfId="21" applyFont="1" applyBorder="1" applyAlignment="1">
      <alignment vertical="center"/>
      <protection/>
    </xf>
    <xf numFmtId="0" fontId="8" fillId="0" borderId="13" xfId="21" applyFont="1" applyBorder="1" applyAlignment="1">
      <alignment vertical="center" shrinkToFit="1"/>
      <protection/>
    </xf>
    <xf numFmtId="176" fontId="10" fillId="0" borderId="4" xfId="21" applyNumberFormat="1" applyFont="1" applyBorder="1" applyAlignment="1" applyProtection="1">
      <alignment vertical="center" shrinkToFit="1"/>
      <protection locked="0"/>
    </xf>
    <xf numFmtId="0" fontId="4" fillId="0" borderId="0" xfId="0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標準 3" xfId="20"/>
    <cellStyle name="標準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951BDD-1666-4922-AE71-1EA3DC3D1F1C}">
  <sheetPr>
    <pageSetUpPr fitToPage="1"/>
  </sheetPr>
  <dimension ref="B2:H57"/>
  <sheetViews>
    <sheetView showGridLines="0" tabSelected="1" workbookViewId="0" topLeftCell="A1"/>
  </sheetViews>
  <sheetFormatPr defaultColWidth="9.140625" defaultRowHeight="15"/>
  <cols>
    <col min="1" max="3" width="2.8515625" style="0" customWidth="1"/>
    <col min="4" max="4" width="51.140625" style="0" customWidth="1"/>
    <col min="5" max="8" width="20.7109375" style="0" customWidth="1"/>
  </cols>
  <sheetData>
    <row r="2" spans="2:8" ht="21">
      <c r="B2" s="1"/>
      <c r="C2" s="1"/>
      <c r="D2" s="1"/>
      <c r="E2" s="2"/>
      <c r="F2" s="2"/>
      <c r="G2" s="3"/>
      <c r="H2" s="3" t="s">
        <v>0</v>
      </c>
    </row>
    <row r="3" spans="2:8" ht="21">
      <c r="B3" s="4" t="s">
        <v>1</v>
      </c>
      <c r="C3" s="4"/>
      <c r="D3" s="4"/>
      <c r="E3" s="4"/>
      <c r="F3" s="4"/>
      <c r="G3" s="4"/>
      <c r="H3" s="4"/>
    </row>
    <row r="4" spans="2:8" ht="21">
      <c r="B4" s="1"/>
      <c r="C4" s="1"/>
      <c r="D4" s="1"/>
      <c r="E4" s="1"/>
      <c r="F4" s="1"/>
      <c r="G4" s="2"/>
      <c r="H4" s="2"/>
    </row>
    <row r="5" spans="2:8" ht="21">
      <c r="B5" s="5" t="s">
        <v>2</v>
      </c>
      <c r="C5" s="5"/>
      <c r="D5" s="5"/>
      <c r="E5" s="5"/>
      <c r="F5" s="5"/>
      <c r="G5" s="5"/>
      <c r="H5" s="5"/>
    </row>
    <row r="6" spans="2:8" ht="15">
      <c r="B6" s="6"/>
      <c r="C6" s="6"/>
      <c r="D6" s="6"/>
      <c r="E6" s="6"/>
      <c r="F6" s="2"/>
      <c r="G6" s="2"/>
      <c r="H6" s="6" t="s">
        <v>3</v>
      </c>
    </row>
    <row r="7" spans="2:8" ht="15">
      <c r="B7" s="7" t="s">
        <v>4</v>
      </c>
      <c r="C7" s="7"/>
      <c r="D7" s="7"/>
      <c r="E7" s="8" t="s">
        <v>5</v>
      </c>
      <c r="F7" s="8" t="s">
        <v>6</v>
      </c>
      <c r="G7" s="8" t="s">
        <v>7</v>
      </c>
      <c r="H7" s="8" t="s">
        <v>8</v>
      </c>
    </row>
    <row r="8" spans="2:8" ht="15">
      <c r="B8" s="9" t="s">
        <v>9</v>
      </c>
      <c r="C8" s="9" t="s">
        <v>10</v>
      </c>
      <c r="D8" s="10" t="s">
        <v>11</v>
      </c>
      <c r="E8" s="11">
        <v>200000</v>
      </c>
      <c r="F8" s="12">
        <v>172000</v>
      </c>
      <c r="G8" s="12">
        <f>E8-F8</f>
        <v>28000</v>
      </c>
      <c r="H8" s="12"/>
    </row>
    <row r="9" spans="2:8" ht="15">
      <c r="B9" s="13"/>
      <c r="C9" s="13"/>
      <c r="D9" s="14" t="s">
        <v>12</v>
      </c>
      <c r="E9" s="15">
        <v>11000</v>
      </c>
      <c r="F9" s="16">
        <v>10134</v>
      </c>
      <c r="G9" s="16">
        <f aca="true" t="shared" si="0" ref="G9:G47">E9-F9</f>
        <v>866</v>
      </c>
      <c r="H9" s="16"/>
    </row>
    <row r="10" spans="2:8" ht="15">
      <c r="B10" s="13"/>
      <c r="C10" s="13"/>
      <c r="D10" s="14" t="s">
        <v>13</v>
      </c>
      <c r="E10" s="15">
        <v>32854000</v>
      </c>
      <c r="F10" s="16">
        <v>32938756</v>
      </c>
      <c r="G10" s="16">
        <f t="shared" si="0"/>
        <v>-84756</v>
      </c>
      <c r="H10" s="16"/>
    </row>
    <row r="11" spans="2:8" ht="15">
      <c r="B11" s="13"/>
      <c r="C11" s="13"/>
      <c r="D11" s="14" t="s">
        <v>14</v>
      </c>
      <c r="E11" s="15">
        <v>37579000</v>
      </c>
      <c r="F11" s="16">
        <v>36293896</v>
      </c>
      <c r="G11" s="16">
        <f t="shared" si="0"/>
        <v>1285104</v>
      </c>
      <c r="H11" s="16"/>
    </row>
    <row r="12" spans="2:8" ht="15">
      <c r="B12" s="13"/>
      <c r="C12" s="13"/>
      <c r="D12" s="14" t="s">
        <v>15</v>
      </c>
      <c r="E12" s="15">
        <v>1829000</v>
      </c>
      <c r="F12" s="16">
        <v>1512963</v>
      </c>
      <c r="G12" s="16">
        <f t="shared" si="0"/>
        <v>316037</v>
      </c>
      <c r="H12" s="16"/>
    </row>
    <row r="13" spans="2:8" ht="15">
      <c r="B13" s="13"/>
      <c r="C13" s="13"/>
      <c r="D13" s="14" t="s">
        <v>16</v>
      </c>
      <c r="E13" s="15">
        <v>4900000</v>
      </c>
      <c r="F13" s="16">
        <v>4456564</v>
      </c>
      <c r="G13" s="16">
        <f t="shared" si="0"/>
        <v>443436</v>
      </c>
      <c r="H13" s="16"/>
    </row>
    <row r="14" spans="2:8" ht="15">
      <c r="B14" s="13"/>
      <c r="C14" s="13"/>
      <c r="D14" s="14" t="s">
        <v>17</v>
      </c>
      <c r="E14" s="15">
        <v>3285000</v>
      </c>
      <c r="F14" s="16">
        <v>3291493</v>
      </c>
      <c r="G14" s="16">
        <f t="shared" si="0"/>
        <v>-6493</v>
      </c>
      <c r="H14" s="16"/>
    </row>
    <row r="15" spans="2:8" ht="15">
      <c r="B15" s="13"/>
      <c r="C15" s="13"/>
      <c r="D15" s="14" t="s">
        <v>18</v>
      </c>
      <c r="E15" s="15">
        <v>54315000</v>
      </c>
      <c r="F15" s="16">
        <v>50703840</v>
      </c>
      <c r="G15" s="16">
        <f t="shared" si="0"/>
        <v>3611160</v>
      </c>
      <c r="H15" s="16"/>
    </row>
    <row r="16" spans="2:8" ht="15">
      <c r="B16" s="13"/>
      <c r="C16" s="13"/>
      <c r="D16" s="14" t="s">
        <v>19</v>
      </c>
      <c r="E16" s="15"/>
      <c r="F16" s="16">
        <v>15700</v>
      </c>
      <c r="G16" s="16">
        <f t="shared" si="0"/>
        <v>-15700</v>
      </c>
      <c r="H16" s="16"/>
    </row>
    <row r="17" spans="2:8" ht="15">
      <c r="B17" s="13"/>
      <c r="C17" s="13"/>
      <c r="D17" s="14" t="s">
        <v>20</v>
      </c>
      <c r="E17" s="15">
        <v>13000</v>
      </c>
      <c r="F17" s="16">
        <v>303</v>
      </c>
      <c r="G17" s="16">
        <f t="shared" si="0"/>
        <v>12697</v>
      </c>
      <c r="H17" s="16"/>
    </row>
    <row r="18" spans="2:8" ht="15">
      <c r="B18" s="13"/>
      <c r="C18" s="13"/>
      <c r="D18" s="14" t="s">
        <v>21</v>
      </c>
      <c r="E18" s="17">
        <v>4688000</v>
      </c>
      <c r="F18" s="16">
        <v>4724910</v>
      </c>
      <c r="G18" s="16">
        <f t="shared" si="0"/>
        <v>-36910</v>
      </c>
      <c r="H18" s="16"/>
    </row>
    <row r="19" spans="2:8" ht="15">
      <c r="B19" s="13"/>
      <c r="C19" s="18"/>
      <c r="D19" s="19" t="s">
        <v>22</v>
      </c>
      <c r="E19" s="20">
        <f>+E8+E9+E10+E11+E12+E13+E14+E15+E16+E17+E18</f>
        <v>139674000</v>
      </c>
      <c r="F19" s="21">
        <f>+F8+F9+F10+F11+F12+F13+F14+F15+F16+F17+F18</f>
        <v>134120559</v>
      </c>
      <c r="G19" s="21">
        <f t="shared" si="0"/>
        <v>5553441</v>
      </c>
      <c r="H19" s="21"/>
    </row>
    <row r="20" spans="2:8" ht="15">
      <c r="B20" s="13"/>
      <c r="C20" s="9" t="s">
        <v>23</v>
      </c>
      <c r="D20" s="14" t="s">
        <v>24</v>
      </c>
      <c r="E20" s="11">
        <v>106108000</v>
      </c>
      <c r="F20" s="16">
        <v>104186912</v>
      </c>
      <c r="G20" s="16">
        <f t="shared" si="0"/>
        <v>1921088</v>
      </c>
      <c r="H20" s="16"/>
    </row>
    <row r="21" spans="2:8" ht="15">
      <c r="B21" s="13"/>
      <c r="C21" s="13"/>
      <c r="D21" s="14" t="s">
        <v>25</v>
      </c>
      <c r="E21" s="15">
        <v>17607000</v>
      </c>
      <c r="F21" s="16">
        <v>16694629</v>
      </c>
      <c r="G21" s="16">
        <f t="shared" si="0"/>
        <v>912371</v>
      </c>
      <c r="H21" s="16"/>
    </row>
    <row r="22" spans="2:8" ht="15">
      <c r="B22" s="13"/>
      <c r="C22" s="13"/>
      <c r="D22" s="14" t="s">
        <v>26</v>
      </c>
      <c r="E22" s="15">
        <v>15169000</v>
      </c>
      <c r="F22" s="16">
        <v>13995622</v>
      </c>
      <c r="G22" s="16">
        <f t="shared" si="0"/>
        <v>1173378</v>
      </c>
      <c r="H22" s="16"/>
    </row>
    <row r="23" spans="2:8" ht="15">
      <c r="B23" s="13"/>
      <c r="C23" s="13"/>
      <c r="D23" s="14" t="s">
        <v>27</v>
      </c>
      <c r="E23" s="15">
        <v>40000</v>
      </c>
      <c r="F23" s="16">
        <v>12788</v>
      </c>
      <c r="G23" s="16">
        <f t="shared" si="0"/>
        <v>27212</v>
      </c>
      <c r="H23" s="16"/>
    </row>
    <row r="24" spans="2:8" ht="15">
      <c r="B24" s="13"/>
      <c r="C24" s="13"/>
      <c r="D24" s="14" t="s">
        <v>28</v>
      </c>
      <c r="E24" s="15">
        <v>572000</v>
      </c>
      <c r="F24" s="16">
        <v>571486</v>
      </c>
      <c r="G24" s="16">
        <f t="shared" si="0"/>
        <v>514</v>
      </c>
      <c r="H24" s="16"/>
    </row>
    <row r="25" spans="2:8" ht="15">
      <c r="B25" s="13"/>
      <c r="C25" s="13"/>
      <c r="D25" s="14" t="s">
        <v>29</v>
      </c>
      <c r="E25" s="15">
        <v>2480000</v>
      </c>
      <c r="F25" s="16">
        <v>2480000</v>
      </c>
      <c r="G25" s="16">
        <f t="shared" si="0"/>
        <v>0</v>
      </c>
      <c r="H25" s="16"/>
    </row>
    <row r="26" spans="2:8" ht="15">
      <c r="B26" s="13"/>
      <c r="C26" s="13"/>
      <c r="D26" s="14" t="s">
        <v>30</v>
      </c>
      <c r="E26" s="15">
        <v>200000</v>
      </c>
      <c r="F26" s="16">
        <v>174006</v>
      </c>
      <c r="G26" s="16">
        <f t="shared" si="0"/>
        <v>25994</v>
      </c>
      <c r="H26" s="16"/>
    </row>
    <row r="27" spans="2:8" ht="15">
      <c r="B27" s="13"/>
      <c r="C27" s="13"/>
      <c r="D27" s="14" t="s">
        <v>31</v>
      </c>
      <c r="E27" s="15">
        <v>25000</v>
      </c>
      <c r="F27" s="16">
        <v>24000</v>
      </c>
      <c r="G27" s="16">
        <f t="shared" si="0"/>
        <v>1000</v>
      </c>
      <c r="H27" s="16"/>
    </row>
    <row r="28" spans="2:8" ht="15">
      <c r="B28" s="13"/>
      <c r="C28" s="13"/>
      <c r="D28" s="14" t="s">
        <v>32</v>
      </c>
      <c r="E28" s="15">
        <v>100000</v>
      </c>
      <c r="F28" s="16">
        <v>100000</v>
      </c>
      <c r="G28" s="16">
        <f t="shared" si="0"/>
        <v>0</v>
      </c>
      <c r="H28" s="16"/>
    </row>
    <row r="29" spans="2:8" ht="15">
      <c r="B29" s="13"/>
      <c r="C29" s="13"/>
      <c r="D29" s="14" t="s">
        <v>33</v>
      </c>
      <c r="E29" s="15">
        <v>61000</v>
      </c>
      <c r="F29" s="16">
        <v>10000</v>
      </c>
      <c r="G29" s="16">
        <f t="shared" si="0"/>
        <v>51000</v>
      </c>
      <c r="H29" s="16"/>
    </row>
    <row r="30" spans="2:8" ht="15">
      <c r="B30" s="13"/>
      <c r="C30" s="13"/>
      <c r="D30" s="14" t="s">
        <v>34</v>
      </c>
      <c r="E30" s="17">
        <v>42000</v>
      </c>
      <c r="F30" s="16">
        <v>0</v>
      </c>
      <c r="G30" s="16">
        <f t="shared" si="0"/>
        <v>42000</v>
      </c>
      <c r="H30" s="16"/>
    </row>
    <row r="31" spans="2:8" ht="15">
      <c r="B31" s="13"/>
      <c r="C31" s="18"/>
      <c r="D31" s="19" t="s">
        <v>35</v>
      </c>
      <c r="E31" s="20">
        <f>+E20+E21+E22+E23+E24+E25+E26+E27+E28+E29+E30</f>
        <v>142404000</v>
      </c>
      <c r="F31" s="21">
        <f>+F20+F21+F22+F23+F24+F25+F26+F27+F28+F29+F30</f>
        <v>138249443</v>
      </c>
      <c r="G31" s="21">
        <f t="shared" si="0"/>
        <v>4154557</v>
      </c>
      <c r="H31" s="21"/>
    </row>
    <row r="32" spans="2:8" ht="15">
      <c r="B32" s="18"/>
      <c r="C32" s="22" t="s">
        <v>36</v>
      </c>
      <c r="D32" s="23"/>
      <c r="E32" s="20">
        <f>+E19-E31</f>
        <v>-2730000</v>
      </c>
      <c r="F32" s="24">
        <f>+F19-F31</f>
        <v>-4128884</v>
      </c>
      <c r="G32" s="24">
        <f t="shared" si="0"/>
        <v>1398884</v>
      </c>
      <c r="H32" s="24"/>
    </row>
    <row r="33" spans="2:8" ht="30">
      <c r="B33" s="9" t="s">
        <v>37</v>
      </c>
      <c r="C33" s="25" t="s">
        <v>10</v>
      </c>
      <c r="D33" s="19" t="s">
        <v>38</v>
      </c>
      <c r="E33" s="20">
        <f>0</f>
        <v>0</v>
      </c>
      <c r="F33" s="21">
        <f>0</f>
        <v>0</v>
      </c>
      <c r="G33" s="21">
        <f t="shared" si="0"/>
        <v>0</v>
      </c>
      <c r="H33" s="21"/>
    </row>
    <row r="34" spans="2:8" ht="15">
      <c r="B34" s="13"/>
      <c r="C34" s="9" t="s">
        <v>23</v>
      </c>
      <c r="D34" s="14" t="s">
        <v>39</v>
      </c>
      <c r="E34" s="20">
        <v>4330000</v>
      </c>
      <c r="F34" s="16">
        <v>4330000</v>
      </c>
      <c r="G34" s="16">
        <f t="shared" si="0"/>
        <v>0</v>
      </c>
      <c r="H34" s="16"/>
    </row>
    <row r="35" spans="2:8" ht="15">
      <c r="B35" s="13"/>
      <c r="C35" s="18"/>
      <c r="D35" s="19" t="s">
        <v>40</v>
      </c>
      <c r="E35" s="20">
        <f>+E34</f>
        <v>4330000</v>
      </c>
      <c r="F35" s="21">
        <f>+F34</f>
        <v>4330000</v>
      </c>
      <c r="G35" s="21">
        <f t="shared" si="0"/>
        <v>0</v>
      </c>
      <c r="H35" s="21"/>
    </row>
    <row r="36" spans="2:8" ht="15">
      <c r="B36" s="18"/>
      <c r="C36" s="26" t="s">
        <v>41</v>
      </c>
      <c r="D36" s="23"/>
      <c r="E36" s="20">
        <f>+E33-E35</f>
        <v>-4330000</v>
      </c>
      <c r="F36" s="24">
        <f>+F33-F35</f>
        <v>-4330000</v>
      </c>
      <c r="G36" s="24">
        <f t="shared" si="0"/>
        <v>0</v>
      </c>
      <c r="H36" s="24"/>
    </row>
    <row r="37" spans="2:8" ht="15">
      <c r="B37" s="9" t="s">
        <v>42</v>
      </c>
      <c r="C37" s="9" t="s">
        <v>10</v>
      </c>
      <c r="D37" s="14" t="s">
        <v>43</v>
      </c>
      <c r="E37" s="11">
        <v>1600000</v>
      </c>
      <c r="F37" s="16">
        <v>1600000</v>
      </c>
      <c r="G37" s="16">
        <f t="shared" si="0"/>
        <v>0</v>
      </c>
      <c r="H37" s="16"/>
    </row>
    <row r="38" spans="2:8" ht="15">
      <c r="B38" s="13"/>
      <c r="C38" s="13"/>
      <c r="D38" s="14" t="s">
        <v>44</v>
      </c>
      <c r="E38" s="17">
        <v>12182000</v>
      </c>
      <c r="F38" s="16">
        <v>9636990</v>
      </c>
      <c r="G38" s="16">
        <f t="shared" si="0"/>
        <v>2545010</v>
      </c>
      <c r="H38" s="16"/>
    </row>
    <row r="39" spans="2:8" ht="15">
      <c r="B39" s="13"/>
      <c r="C39" s="18"/>
      <c r="D39" s="19" t="s">
        <v>45</v>
      </c>
      <c r="E39" s="20">
        <f>+E37+E38</f>
        <v>13782000</v>
      </c>
      <c r="F39" s="21">
        <f>+F37+F38</f>
        <v>11236990</v>
      </c>
      <c r="G39" s="21">
        <f t="shared" si="0"/>
        <v>2545010</v>
      </c>
      <c r="H39" s="21"/>
    </row>
    <row r="40" spans="2:8" ht="15">
      <c r="B40" s="13"/>
      <c r="C40" s="9" t="s">
        <v>23</v>
      </c>
      <c r="D40" s="27" t="s">
        <v>46</v>
      </c>
      <c r="E40" s="20">
        <v>6446000</v>
      </c>
      <c r="F40" s="28">
        <v>3153100</v>
      </c>
      <c r="G40" s="28">
        <f t="shared" si="0"/>
        <v>3292900</v>
      </c>
      <c r="H40" s="28"/>
    </row>
    <row r="41" spans="2:8" ht="15">
      <c r="B41" s="13"/>
      <c r="C41" s="18"/>
      <c r="D41" s="29" t="s">
        <v>47</v>
      </c>
      <c r="E41" s="20">
        <f>+E40</f>
        <v>6446000</v>
      </c>
      <c r="F41" s="30">
        <f>+F40</f>
        <v>3153100</v>
      </c>
      <c r="G41" s="30">
        <f t="shared" si="0"/>
        <v>3292900</v>
      </c>
      <c r="H41" s="30"/>
    </row>
    <row r="42" spans="2:8" ht="15">
      <c r="B42" s="18"/>
      <c r="C42" s="26" t="s">
        <v>48</v>
      </c>
      <c r="D42" s="23"/>
      <c r="E42" s="20">
        <f>+E39-E41</f>
        <v>7336000</v>
      </c>
      <c r="F42" s="24">
        <f>+F39-F41</f>
        <v>8083890</v>
      </c>
      <c r="G42" s="24">
        <f t="shared" si="0"/>
        <v>-747890</v>
      </c>
      <c r="H42" s="24"/>
    </row>
    <row r="43" spans="2:8" ht="15">
      <c r="B43" s="31" t="s">
        <v>49</v>
      </c>
      <c r="C43" s="32"/>
      <c r="D43" s="33"/>
      <c r="E43" s="11">
        <v>46000</v>
      </c>
      <c r="F43" s="34"/>
      <c r="G43" s="34">
        <f>E43+E44</f>
        <v>46000</v>
      </c>
      <c r="H43" s="34"/>
    </row>
    <row r="44" spans="2:8" ht="15">
      <c r="B44" s="35"/>
      <c r="C44" s="36"/>
      <c r="D44" s="37"/>
      <c r="E44" s="17"/>
      <c r="F44" s="38"/>
      <c r="G44" s="38"/>
      <c r="H44" s="38"/>
    </row>
    <row r="45" spans="2:8" ht="15">
      <c r="B45" s="26" t="s">
        <v>50</v>
      </c>
      <c r="C45" s="22"/>
      <c r="D45" s="23"/>
      <c r="E45" s="20">
        <f>+E32+E36+E42-(E43+E44)</f>
        <v>230000</v>
      </c>
      <c r="F45" s="24">
        <f>+F32+F36+F42-(F43+F44)</f>
        <v>-374994</v>
      </c>
      <c r="G45" s="24">
        <f t="shared" si="0"/>
        <v>604994</v>
      </c>
      <c r="H45" s="24"/>
    </row>
    <row r="46" spans="2:8" ht="15">
      <c r="B46" s="26" t="s">
        <v>51</v>
      </c>
      <c r="C46" s="22"/>
      <c r="D46" s="23"/>
      <c r="E46" s="20">
        <v>30643596</v>
      </c>
      <c r="F46" s="24">
        <v>30902812</v>
      </c>
      <c r="G46" s="24">
        <f t="shared" si="0"/>
        <v>-259216</v>
      </c>
      <c r="H46" s="24"/>
    </row>
    <row r="47" spans="2:8" ht="15">
      <c r="B47" s="26" t="s">
        <v>52</v>
      </c>
      <c r="C47" s="22"/>
      <c r="D47" s="23"/>
      <c r="E47" s="20">
        <f>+E45+E46</f>
        <v>30873596</v>
      </c>
      <c r="F47" s="24">
        <f>+F45+F46</f>
        <v>30527818</v>
      </c>
      <c r="G47" s="24">
        <f t="shared" si="0"/>
        <v>345778</v>
      </c>
      <c r="H47" s="24"/>
    </row>
    <row r="48" spans="2:8" ht="15">
      <c r="B48" s="39"/>
      <c r="C48" s="39"/>
      <c r="D48" s="39"/>
      <c r="E48" s="39"/>
      <c r="F48" s="39"/>
      <c r="G48" s="39"/>
      <c r="H48" s="39"/>
    </row>
    <row r="49" spans="2:8" ht="15">
      <c r="B49" s="39"/>
      <c r="C49" s="39"/>
      <c r="D49" s="39"/>
      <c r="E49" s="39"/>
      <c r="F49" s="39"/>
      <c r="G49" s="39"/>
      <c r="H49" s="39"/>
    </row>
    <row r="50" spans="2:8" ht="15">
      <c r="B50" s="39"/>
      <c r="C50" s="39"/>
      <c r="D50" s="39"/>
      <c r="E50" s="39"/>
      <c r="F50" s="39"/>
      <c r="G50" s="39"/>
      <c r="H50" s="39"/>
    </row>
    <row r="51" spans="2:8" ht="15">
      <c r="B51" s="39"/>
      <c r="C51" s="39"/>
      <c r="D51" s="39"/>
      <c r="E51" s="39"/>
      <c r="F51" s="39"/>
      <c r="G51" s="39"/>
      <c r="H51" s="39"/>
    </row>
    <row r="52" spans="2:8" ht="15">
      <c r="B52" s="39"/>
      <c r="C52" s="39"/>
      <c r="D52" s="39"/>
      <c r="E52" s="39"/>
      <c r="F52" s="39"/>
      <c r="G52" s="39"/>
      <c r="H52" s="39"/>
    </row>
    <row r="53" spans="2:8" ht="15">
      <c r="B53" s="39"/>
      <c r="C53" s="39"/>
      <c r="D53" s="39"/>
      <c r="E53" s="39"/>
      <c r="F53" s="39"/>
      <c r="G53" s="39"/>
      <c r="H53" s="39"/>
    </row>
    <row r="54" spans="2:8" ht="15">
      <c r="B54" s="39"/>
      <c r="C54" s="39"/>
      <c r="D54" s="39"/>
      <c r="E54" s="39"/>
      <c r="F54" s="39"/>
      <c r="G54" s="39"/>
      <c r="H54" s="39"/>
    </row>
    <row r="55" spans="2:8" ht="15">
      <c r="B55" s="39"/>
      <c r="C55" s="39"/>
      <c r="D55" s="39"/>
      <c r="E55" s="39"/>
      <c r="F55" s="39"/>
      <c r="G55" s="39"/>
      <c r="H55" s="39"/>
    </row>
    <row r="56" spans="2:8" ht="15">
      <c r="B56" s="39"/>
      <c r="C56" s="39"/>
      <c r="D56" s="39"/>
      <c r="E56" s="39"/>
      <c r="F56" s="39"/>
      <c r="G56" s="39"/>
      <c r="H56" s="39"/>
    </row>
    <row r="57" spans="2:8" ht="15">
      <c r="B57" s="39"/>
      <c r="C57" s="39"/>
      <c r="D57" s="39"/>
      <c r="E57" s="39"/>
      <c r="F57" s="39"/>
      <c r="G57" s="39"/>
      <c r="H57" s="39"/>
    </row>
  </sheetData>
  <mergeCells count="11">
    <mergeCell ref="B33:B36"/>
    <mergeCell ref="C34:C35"/>
    <mergeCell ref="B37:B42"/>
    <mergeCell ref="C37:C39"/>
    <mergeCell ref="C40:C41"/>
    <mergeCell ref="B3:H3"/>
    <mergeCell ref="B5:H5"/>
    <mergeCell ref="B7:D7"/>
    <mergeCell ref="B8:B32"/>
    <mergeCell ref="C8:C19"/>
    <mergeCell ref="C20:C31"/>
  </mergeCells>
  <printOptions/>
  <pageMargins left="0.7" right="0.7" top="0.75" bottom="0.75" header="0.3" footer="0.3"/>
  <pageSetup fitToHeight="0" fitToWidth="1" horizontalDpi="600" verticalDpi="600" orientation="portrait" paperSize="9" r:id="rId1"/>
  <headerFooter>
    <oddHeader>&amp;L社会福祉法人牟岐町社会福祉協議会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masutomi</dc:creator>
  <cp:keywords/>
  <dc:description/>
  <cp:lastModifiedBy>masutomi</cp:lastModifiedBy>
  <dcterms:created xsi:type="dcterms:W3CDTF">2022-06-25T01:42:29Z</dcterms:created>
  <dcterms:modified xsi:type="dcterms:W3CDTF">2022-06-25T01:42:30Z</dcterms:modified>
  <cp:category/>
  <cp:version/>
  <cp:contentType/>
  <cp:contentStatus/>
</cp:coreProperties>
</file>