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2475" yWindow="735" windowWidth="26325" windowHeight="15465" activeTab="0"/>
  </bookViews>
  <sheets>
    <sheet name="第二号第一様式" sheetId="1" r:id="rId1"/>
  </sheets>
  <definedNames>
    <definedName name="_xlnm.Print_Titles" localSheetId="0">'第二号第一様式'!$1:$7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<sst xmlns="http://schemas.openxmlformats.org/spreadsheetml/2006/main" count="66" uniqueCount="62">
  <si>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5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</si>
  <si>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5"/>
  </si>
  <si>
    <t>（自）令和3年4月1日  （至）令和4年3月31日</t>
  </si>
  <si>
    <t>（単位：円）</t>
  </si>
  <si>
    <t>勘定科目</t>
    <rPh sb="0" eb="2">
      <t>カンジョウ</t>
    </rPh>
    <rPh sb="2" eb="4">
      <t>カモク</t>
    </rPh>
    <phoneticPr fontId="5"/>
  </si>
  <si>
    <t>当年度決算(A)</t>
    <rPh sb="0" eb="1">
      <t>トウ</t>
    </rPh>
    <rPh sb="1" eb="3">
      <t>ネンド</t>
    </rPh>
    <rPh sb="3" eb="5">
      <t>ケッサン</t>
    </rPh>
    <phoneticPr fontId="5"/>
  </si>
  <si>
    <t>前年度決算(B)</t>
    <rPh sb="0" eb="3">
      <t>ゼンネンド</t>
    </rPh>
    <rPh sb="3" eb="5">
      <t>ケッサン</t>
    </rPh>
    <phoneticPr fontId="5"/>
  </si>
  <si>
    <t>増減(A)-(B)</t>
  </si>
  <si>
    <t>サービス活動増減の部</t>
  </si>
  <si>
    <t>収益</t>
  </si>
  <si>
    <t>会費収益</t>
  </si>
  <si>
    <t>寄附金収益</t>
  </si>
  <si>
    <t>経常経費補助金収益</t>
  </si>
  <si>
    <t>受託金収益</t>
  </si>
  <si>
    <t>事業収益</t>
  </si>
  <si>
    <t>配分金収益</t>
  </si>
  <si>
    <t>負担金収益</t>
  </si>
  <si>
    <t>介護保険事業収益</t>
  </si>
  <si>
    <t>事務費収益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</si>
  <si>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</si>
  <si>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</si>
  <si>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</si>
  <si>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</si>
  <si>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</si>
  <si>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</si>
  <si>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利用者負担軽減額</t>
  </si>
  <si>
    <t>地域福祉活動事業費用</t>
  </si>
  <si>
    <t>生活福祉資金貸付事業費用</t>
  </si>
  <si>
    <t>共同募金配分金事業費</t>
  </si>
  <si>
    <t>分担金費用</t>
  </si>
  <si>
    <t>助成金費用</t>
  </si>
  <si>
    <t>負担金費用</t>
  </si>
  <si>
    <t>減価償却費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</si>
  <si>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</si>
  <si>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</si>
  <si>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</si>
  <si>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</si>
  <si>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</si>
  <si>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</si>
  <si>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サービス活動外収益計（４）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</si>
  <si>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</si>
  <si>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</si>
  <si>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</si>
  <si>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</si>
  <si>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</si>
  <si>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</si>
  <si>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</si>
  <si>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固定資産売却益</t>
  </si>
  <si>
    <t>その他の特別収益</t>
  </si>
  <si>
    <t>特別収益計（８）</t>
  </si>
  <si>
    <t>固定資産売却損・処分損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</si>
  <si>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</si>
  <si>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</si>
  <si>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</si>
  <si>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</si>
  <si>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</si>
  <si>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</si>
  <si>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</si>
  <si>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基金取崩額（１５）</t>
  </si>
  <si>
    <t>その他の積立金取崩額（１６）</t>
  </si>
  <si>
    <t>その他の積立金積立額（１７）</t>
  </si>
  <si>
    <t>次期繰越活動増減差額（１８）＝（１３）＋（１４）＋（１５）＋（１６）－（１７）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</si>
</sst>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6"/>
      <color theme="1"/>
      <name val="Meiryo UI"/>
      <family val="3"/>
    </font>
    <font>
      <sz val="10"/>
      <color theme="1"/>
      <name val="Meiryo UI"/>
      <family val="3"/>
    </font>
    <font>
      <sz val="6"/>
      <name val="ＭＳ Ｐゴシック"/>
      <family val="3"/>
    </font>
    <font>
      <sz val="11"/>
      <color theme="1"/>
      <name val="Meiryo UI"/>
      <family val="3"/>
    </font>
    <font>
      <sz val="11"/>
      <name val="ＭＳ Ｐゴシック"/>
      <family val="3"/>
    </font>
    <font>
      <sz val="10"/>
      <name val="Meiryo UI"/>
      <family val="3"/>
    </font>
    <font>
      <sz val="11"/>
      <name val="ＭＳ ゴシック"/>
      <family val="3"/>
    </font>
    <font>
      <sz val="11"/>
      <color rgb="FF00000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9" fillId="0" borderId="0">
      <alignment horizontal="left" vertical="top"/>
      <protection/>
    </xf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8" fillId="0" borderId="1" xfId="20" applyFont="1" applyBorder="1" applyAlignment="1">
      <alignment horizontal="center" vertical="center" shrinkToFit="1"/>
      <protection/>
    </xf>
    <xf numFmtId="0" fontId="8" fillId="0" borderId="1" xfId="20" applyFont="1" applyBorder="1" applyAlignment="1">
      <alignment horizontal="center" vertical="center" shrinkToFit="1"/>
      <protection/>
    </xf>
    <xf numFmtId="0" fontId="8" fillId="0" borderId="2" xfId="21" applyFont="1" applyBorder="1" applyAlignment="1">
      <alignment horizontal="left" vertical="center" textRotation="255"/>
      <protection/>
    </xf>
    <xf numFmtId="0" fontId="8" fillId="0" borderId="2" xfId="21" applyFont="1" applyBorder="1" applyAlignment="1">
      <alignment horizontal="left" vertical="top" shrinkToFit="1"/>
      <protection/>
    </xf>
    <xf numFmtId="176" fontId="10" fillId="0" borderId="2" xfId="21" applyNumberFormat="1" applyFont="1" applyBorder="1" applyAlignment="1" applyProtection="1">
      <alignment vertical="top" shrinkToFit="1"/>
      <protection locked="0"/>
    </xf>
    <xf numFmtId="176" fontId="10" fillId="0" borderId="2" xfId="0" applyNumberFormat="1" applyFont="1" applyBorder="1" applyAlignment="1" applyProtection="1">
      <alignment vertical="center"/>
      <protection locked="0"/>
    </xf>
    <xf numFmtId="0" fontId="8" fillId="0" borderId="3" xfId="21" applyFont="1" applyBorder="1" applyAlignment="1">
      <alignment horizontal="left" vertical="center" textRotation="255"/>
      <protection/>
    </xf>
    <xf numFmtId="0" fontId="8" fillId="0" borderId="3" xfId="21" applyFont="1" applyBorder="1" applyAlignment="1">
      <alignment horizontal="left" vertical="top" shrinkToFit="1"/>
      <protection/>
    </xf>
    <xf numFmtId="176" fontId="10" fillId="0" borderId="3" xfId="21" applyNumberFormat="1" applyFont="1" applyBorder="1" applyAlignment="1" applyProtection="1">
      <alignment vertical="top" shrinkToFit="1"/>
      <protection locked="0"/>
    </xf>
    <xf numFmtId="176" fontId="10" fillId="0" borderId="3" xfId="0" applyNumberFormat="1" applyFont="1" applyBorder="1" applyAlignment="1" applyProtection="1">
      <alignment vertical="center"/>
      <protection locked="0"/>
    </xf>
    <xf numFmtId="176" fontId="10" fillId="0" borderId="4" xfId="0" applyNumberFormat="1" applyFont="1" applyBorder="1" applyAlignment="1" applyProtection="1">
      <alignment vertical="center"/>
      <protection locked="0"/>
    </xf>
    <xf numFmtId="0" fontId="8" fillId="0" borderId="4" xfId="21" applyFont="1" applyBorder="1" applyAlignment="1">
      <alignment horizontal="left" vertical="center" textRotation="255"/>
      <protection/>
    </xf>
    <xf numFmtId="0" fontId="8" fillId="0" borderId="1" xfId="21" applyFont="1" applyBorder="1" applyAlignment="1">
      <alignment horizontal="left" vertical="top" shrinkToFit="1"/>
      <protection/>
    </xf>
    <xf numFmtId="176" fontId="10" fillId="0" borderId="1" xfId="21" applyNumberFormat="1" applyFont="1" applyBorder="1" applyAlignment="1" applyProtection="1">
      <alignment vertical="top" shrinkToFit="1"/>
      <protection locked="0"/>
    </xf>
    <xf numFmtId="176" fontId="10" fillId="0" borderId="1" xfId="0" applyNumberFormat="1" applyFont="1" applyBorder="1" applyAlignment="1" applyProtection="1">
      <alignment vertical="center"/>
      <protection locked="0"/>
    </xf>
    <xf numFmtId="0" fontId="8" fillId="0" borderId="5" xfId="21" applyFont="1" applyBorder="1" applyAlignment="1">
      <alignment vertical="center"/>
      <protection/>
    </xf>
    <xf numFmtId="0" fontId="8" fillId="0" borderId="6" xfId="21" applyFont="1" applyBorder="1" applyAlignment="1">
      <alignment vertical="center" shrinkToFit="1"/>
      <protection/>
    </xf>
    <xf numFmtId="176" fontId="10" fillId="0" borderId="6" xfId="21" applyNumberFormat="1" applyFont="1" applyBorder="1" applyAlignment="1" applyProtection="1">
      <alignment vertical="center" shrinkToFit="1"/>
      <protection locked="0"/>
    </xf>
    <xf numFmtId="0" fontId="8" fillId="0" borderId="7" xfId="21" applyFont="1" applyBorder="1" applyAlignment="1">
      <alignment vertical="center" shrinkToFit="1"/>
      <protection/>
    </xf>
    <xf numFmtId="176" fontId="10" fillId="0" borderId="7" xfId="21" applyNumberFormat="1" applyFont="1" applyBorder="1" applyAlignment="1" applyProtection="1">
      <alignment vertical="center" shrinkToFit="1"/>
      <protection locked="0"/>
    </xf>
    <xf numFmtId="0" fontId="8" fillId="0" borderId="8" xfId="21" applyFont="1" applyBorder="1" applyAlignment="1">
      <alignment vertical="center"/>
      <protection/>
    </xf>
    <xf numFmtId="0" fontId="8" fillId="0" borderId="9" xfId="21" applyFont="1" applyBorder="1" applyAlignment="1">
      <alignment vertical="center"/>
      <protection/>
    </xf>
    <xf numFmtId="0" fontId="8" fillId="0" borderId="10" xfId="21" applyFont="1" applyBorder="1" applyAlignment="1">
      <alignment horizontal="left" vertical="top" shrinkToFit="1"/>
      <protection/>
    </xf>
    <xf numFmtId="176" fontId="10" fillId="0" borderId="10" xfId="21" applyNumberFormat="1" applyFont="1" applyBorder="1" applyAlignment="1" applyProtection="1">
      <alignment vertical="top" shrinkToFit="1"/>
      <protection locked="0"/>
    </xf>
    <xf numFmtId="0" fontId="8" fillId="0" borderId="5" xfId="21" applyFont="1" applyBorder="1" applyAlignment="1">
      <alignment horizontal="left" vertical="top"/>
      <protection/>
    </xf>
    <xf numFmtId="0" fontId="8" fillId="0" borderId="6" xfId="21" applyFont="1" applyBorder="1" applyAlignment="1">
      <alignment horizontal="left" vertical="top" shrinkToFit="1"/>
      <protection/>
    </xf>
    <xf numFmtId="176" fontId="10" fillId="0" borderId="6" xfId="21" applyNumberFormat="1" applyFont="1" applyBorder="1" applyAlignment="1" applyProtection="1">
      <alignment vertical="top" shrinkToFit="1"/>
      <protection locked="0"/>
    </xf>
    <xf numFmtId="0" fontId="8" fillId="0" borderId="2" xfId="21" applyFont="1" applyBorder="1" applyAlignment="1">
      <alignment vertical="center" textRotation="255" shrinkToFit="1"/>
      <protection/>
    </xf>
    <xf numFmtId="0" fontId="8" fillId="0" borderId="3" xfId="21" applyFont="1" applyBorder="1" applyAlignment="1">
      <alignment vertical="center" textRotation="255" shrinkToFit="1"/>
      <protection/>
    </xf>
    <xf numFmtId="0" fontId="8" fillId="0" borderId="4" xfId="21" applyFont="1" applyBorder="1" applyAlignment="1">
      <alignment vertical="center" textRotation="255" shrinkToFi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3" xfId="20"/>
    <cellStyle name="標準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CD671-63CE-4764-96CA-B222586C56A1}">
  <sheetPr>
    <pageSetUpPr fitToPage="1"/>
  </sheetPr>
  <dimension ref="B2:G55"/>
  <sheetViews>
    <sheetView showGridLines="0" tabSelected="1" workbookViewId="0" topLeftCell="A1"/>
  </sheetViews>
  <sheetFormatPr defaultColWidth="9.140625" defaultRowHeight="15"/>
  <cols>
    <col min="1" max="3" width="2.8515625" style="0" customWidth="1"/>
    <col min="4" max="4" width="60.28125" style="0" customWidth="1"/>
    <col min="5" max="7" width="20.7109375" style="0" customWidth="1"/>
  </cols>
  <sheetData>
    <row r="2" spans="2:7" ht="21">
      <c r="B2" s="1"/>
      <c r="C2" s="1"/>
      <c r="D2" s="1"/>
      <c r="E2" s="2"/>
      <c r="F2" s="2"/>
      <c r="G2" s="3" t="s">
        <v>0</v>
      </c>
    </row>
    <row r="3" spans="2:7" ht="21">
      <c r="B3" s="4" t="s">
        <v>1</v>
      </c>
      <c r="C3" s="4"/>
      <c r="D3" s="4"/>
      <c r="E3" s="4"/>
      <c r="F3" s="4"/>
      <c r="G3" s="4"/>
    </row>
    <row r="4" spans="2:7" ht="15">
      <c r="B4" s="5"/>
      <c r="C4" s="5"/>
      <c r="D4" s="5"/>
      <c r="E4" s="5"/>
      <c r="F4" s="5"/>
      <c r="G4" s="2"/>
    </row>
    <row r="5" spans="2:7" ht="21">
      <c r="B5" s="6" t="s">
        <v>2</v>
      </c>
      <c r="C5" s="6"/>
      <c r="D5" s="6"/>
      <c r="E5" s="6"/>
      <c r="F5" s="6"/>
      <c r="G5" s="6"/>
    </row>
    <row r="6" spans="2:7" ht="15">
      <c r="B6" s="7"/>
      <c r="C6" s="7"/>
      <c r="D6" s="7"/>
      <c r="E6" s="7"/>
      <c r="F6" s="2"/>
      <c r="G6" s="7" t="s">
        <v>3</v>
      </c>
    </row>
    <row r="7" spans="2:7" ht="15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</row>
    <row r="8" spans="2:7" ht="15">
      <c r="B8" s="10" t="s">
        <v>8</v>
      </c>
      <c r="C8" s="10" t="s">
        <v>9</v>
      </c>
      <c r="D8" s="11" t="s">
        <v>10</v>
      </c>
      <c r="E8" s="12">
        <v>172000</v>
      </c>
      <c r="F8" s="13">
        <v>147000</v>
      </c>
      <c r="G8" s="12">
        <f>E8-F8</f>
        <v>25000</v>
      </c>
    </row>
    <row r="9" spans="2:7" ht="15">
      <c r="B9" s="14"/>
      <c r="C9" s="14"/>
      <c r="D9" s="15" t="s">
        <v>11</v>
      </c>
      <c r="E9" s="16">
        <v>10134</v>
      </c>
      <c r="F9" s="17">
        <v>20400</v>
      </c>
      <c r="G9" s="16">
        <f aca="true" t="shared" si="0" ref="G9:G55">E9-F9</f>
        <v>-10266</v>
      </c>
    </row>
    <row r="10" spans="2:7" ht="15">
      <c r="B10" s="14"/>
      <c r="C10" s="14"/>
      <c r="D10" s="15" t="s">
        <v>12</v>
      </c>
      <c r="E10" s="16">
        <v>32938756</v>
      </c>
      <c r="F10" s="17">
        <v>29542267</v>
      </c>
      <c r="G10" s="16">
        <f t="shared" si="0"/>
        <v>3396489</v>
      </c>
    </row>
    <row r="11" spans="2:7" ht="15">
      <c r="B11" s="14"/>
      <c r="C11" s="14"/>
      <c r="D11" s="15" t="s">
        <v>13</v>
      </c>
      <c r="E11" s="16">
        <v>36293896</v>
      </c>
      <c r="F11" s="17">
        <v>36579378</v>
      </c>
      <c r="G11" s="16">
        <f t="shared" si="0"/>
        <v>-285482</v>
      </c>
    </row>
    <row r="12" spans="2:7" ht="15">
      <c r="B12" s="14"/>
      <c r="C12" s="14"/>
      <c r="D12" s="15" t="s">
        <v>14</v>
      </c>
      <c r="E12" s="16">
        <v>1512963</v>
      </c>
      <c r="F12" s="17">
        <v>1583871</v>
      </c>
      <c r="G12" s="16">
        <f t="shared" si="0"/>
        <v>-70908</v>
      </c>
    </row>
    <row r="13" spans="2:7" ht="15">
      <c r="B13" s="14"/>
      <c r="C13" s="14"/>
      <c r="D13" s="15" t="s">
        <v>15</v>
      </c>
      <c r="E13" s="16">
        <v>4456564</v>
      </c>
      <c r="F13" s="17">
        <v>4746772</v>
      </c>
      <c r="G13" s="16">
        <f t="shared" si="0"/>
        <v>-290208</v>
      </c>
    </row>
    <row r="14" spans="2:7" ht="15">
      <c r="B14" s="14"/>
      <c r="C14" s="14"/>
      <c r="D14" s="15" t="s">
        <v>16</v>
      </c>
      <c r="E14" s="16">
        <v>3291493</v>
      </c>
      <c r="F14" s="17">
        <v>80581</v>
      </c>
      <c r="G14" s="16">
        <f t="shared" si="0"/>
        <v>3210912</v>
      </c>
    </row>
    <row r="15" spans="2:7" ht="15">
      <c r="B15" s="14"/>
      <c r="C15" s="14"/>
      <c r="D15" s="15" t="s">
        <v>17</v>
      </c>
      <c r="E15" s="16">
        <v>50703840</v>
      </c>
      <c r="F15" s="17">
        <v>49773233</v>
      </c>
      <c r="G15" s="16">
        <f t="shared" si="0"/>
        <v>930607</v>
      </c>
    </row>
    <row r="16" spans="2:7" ht="15">
      <c r="B16" s="14"/>
      <c r="C16" s="14"/>
      <c r="D16" s="15" t="s">
        <v>18</v>
      </c>
      <c r="E16" s="16">
        <v>15700</v>
      </c>
      <c r="F16" s="17">
        <v>0</v>
      </c>
      <c r="G16" s="16">
        <f t="shared" si="0"/>
        <v>15700</v>
      </c>
    </row>
    <row r="17" spans="2:7" ht="15">
      <c r="B17" s="14"/>
      <c r="C17" s="14"/>
      <c r="D17" s="15" t="s">
        <v>19</v>
      </c>
      <c r="E17" s="16">
        <v>4631920</v>
      </c>
      <c r="F17" s="18"/>
      <c r="G17" s="16">
        <f t="shared" si="0"/>
        <v>4631920</v>
      </c>
    </row>
    <row r="18" spans="2:7" ht="15">
      <c r="B18" s="14"/>
      <c r="C18" s="19"/>
      <c r="D18" s="20" t="s">
        <v>20</v>
      </c>
      <c r="E18" s="21">
        <f>+E8+E9+E10+E11+E12+E13+E14+E15+E16+E17</f>
        <v>134027266</v>
      </c>
      <c r="F18" s="22">
        <f>+F8+F9+F10+F11+F12+F13+F14+F15+F16+F17</f>
        <v>122473502</v>
      </c>
      <c r="G18" s="21">
        <f t="shared" si="0"/>
        <v>11553764</v>
      </c>
    </row>
    <row r="19" spans="2:7" ht="15">
      <c r="B19" s="14"/>
      <c r="C19" s="10" t="s">
        <v>21</v>
      </c>
      <c r="D19" s="15" t="s">
        <v>22</v>
      </c>
      <c r="E19" s="16">
        <v>98090262</v>
      </c>
      <c r="F19" s="13">
        <v>87506860</v>
      </c>
      <c r="G19" s="16">
        <f t="shared" si="0"/>
        <v>10583402</v>
      </c>
    </row>
    <row r="20" spans="2:7" ht="15">
      <c r="B20" s="14"/>
      <c r="C20" s="14"/>
      <c r="D20" s="15" t="s">
        <v>23</v>
      </c>
      <c r="E20" s="16">
        <v>16694629</v>
      </c>
      <c r="F20" s="17">
        <v>16934154</v>
      </c>
      <c r="G20" s="16">
        <f t="shared" si="0"/>
        <v>-239525</v>
      </c>
    </row>
    <row r="21" spans="2:7" ht="15">
      <c r="B21" s="14"/>
      <c r="C21" s="14"/>
      <c r="D21" s="15" t="s">
        <v>24</v>
      </c>
      <c r="E21" s="16">
        <v>13995622</v>
      </c>
      <c r="F21" s="17">
        <v>10656615</v>
      </c>
      <c r="G21" s="16">
        <f t="shared" si="0"/>
        <v>3339007</v>
      </c>
    </row>
    <row r="22" spans="2:7" ht="15">
      <c r="B22" s="14"/>
      <c r="C22" s="14"/>
      <c r="D22" s="15" t="s">
        <v>25</v>
      </c>
      <c r="E22" s="16">
        <v>12788</v>
      </c>
      <c r="F22" s="17">
        <v>45344</v>
      </c>
      <c r="G22" s="16">
        <f t="shared" si="0"/>
        <v>-32556</v>
      </c>
    </row>
    <row r="23" spans="2:7" ht="15">
      <c r="B23" s="14"/>
      <c r="C23" s="14"/>
      <c r="D23" s="15" t="s">
        <v>26</v>
      </c>
      <c r="E23" s="16">
        <v>571486</v>
      </c>
      <c r="F23" s="17">
        <v>654922</v>
      </c>
      <c r="G23" s="16">
        <f t="shared" si="0"/>
        <v>-83436</v>
      </c>
    </row>
    <row r="24" spans="2:7" ht="15">
      <c r="B24" s="14"/>
      <c r="C24" s="14"/>
      <c r="D24" s="15" t="s">
        <v>27</v>
      </c>
      <c r="E24" s="16">
        <v>2480000</v>
      </c>
      <c r="F24" s="17">
        <v>2593000</v>
      </c>
      <c r="G24" s="16">
        <f t="shared" si="0"/>
        <v>-113000</v>
      </c>
    </row>
    <row r="25" spans="2:7" ht="15">
      <c r="B25" s="14"/>
      <c r="C25" s="14"/>
      <c r="D25" s="15" t="s">
        <v>28</v>
      </c>
      <c r="E25" s="16">
        <v>174006</v>
      </c>
      <c r="F25" s="17">
        <v>179796</v>
      </c>
      <c r="G25" s="16">
        <f t="shared" si="0"/>
        <v>-5790</v>
      </c>
    </row>
    <row r="26" spans="2:7" ht="15">
      <c r="B26" s="14"/>
      <c r="C26" s="14"/>
      <c r="D26" s="15" t="s">
        <v>29</v>
      </c>
      <c r="E26" s="16">
        <v>24000</v>
      </c>
      <c r="F26" s="17">
        <v>24000</v>
      </c>
      <c r="G26" s="16">
        <f t="shared" si="0"/>
        <v>0</v>
      </c>
    </row>
    <row r="27" spans="2:7" ht="15">
      <c r="B27" s="14"/>
      <c r="C27" s="14"/>
      <c r="D27" s="15" t="s">
        <v>30</v>
      </c>
      <c r="E27" s="16">
        <v>100000</v>
      </c>
      <c r="F27" s="17">
        <v>100000</v>
      </c>
      <c r="G27" s="16">
        <f t="shared" si="0"/>
        <v>0</v>
      </c>
    </row>
    <row r="28" spans="2:7" ht="15">
      <c r="B28" s="14"/>
      <c r="C28" s="14"/>
      <c r="D28" s="15" t="s">
        <v>31</v>
      </c>
      <c r="E28" s="16">
        <v>10000</v>
      </c>
      <c r="F28" s="17">
        <v>10000</v>
      </c>
      <c r="G28" s="16">
        <f t="shared" si="0"/>
        <v>0</v>
      </c>
    </row>
    <row r="29" spans="2:7" ht="15">
      <c r="B29" s="14"/>
      <c r="C29" s="14"/>
      <c r="D29" s="15" t="s">
        <v>32</v>
      </c>
      <c r="E29" s="16">
        <v>1757929</v>
      </c>
      <c r="F29" s="17">
        <v>1220867</v>
      </c>
      <c r="G29" s="16">
        <f t="shared" si="0"/>
        <v>537062</v>
      </c>
    </row>
    <row r="30" spans="2:7" ht="15">
      <c r="B30" s="14"/>
      <c r="C30" s="14"/>
      <c r="D30" s="15" t="s">
        <v>33</v>
      </c>
      <c r="E30" s="16">
        <v>0</v>
      </c>
      <c r="F30" s="18">
        <v>0</v>
      </c>
      <c r="G30" s="16">
        <f t="shared" si="0"/>
        <v>0</v>
      </c>
    </row>
    <row r="31" spans="2:7" ht="15">
      <c r="B31" s="14"/>
      <c r="C31" s="19"/>
      <c r="D31" s="20" t="s">
        <v>34</v>
      </c>
      <c r="E31" s="21">
        <f>+E19+E20+E21+E22+E23+E24+E25+E26+E27+E28+E29+E30</f>
        <v>133910722</v>
      </c>
      <c r="F31" s="22">
        <f>+F19+F20+F21+F22+F23+F24+F25+F26+F27+F28+F29+F30</f>
        <v>119925558</v>
      </c>
      <c r="G31" s="21">
        <f t="shared" si="0"/>
        <v>13985164</v>
      </c>
    </row>
    <row r="32" spans="2:7" ht="15">
      <c r="B32" s="19"/>
      <c r="C32" s="23" t="s">
        <v>35</v>
      </c>
      <c r="D32" s="24"/>
      <c r="E32" s="25">
        <f>+E18-E31</f>
        <v>116544</v>
      </c>
      <c r="F32" s="22">
        <f>+F18-F31</f>
        <v>2547944</v>
      </c>
      <c r="G32" s="25">
        <f t="shared" si="0"/>
        <v>-2431400</v>
      </c>
    </row>
    <row r="33" spans="2:7" ht="15">
      <c r="B33" s="10" t="s">
        <v>36</v>
      </c>
      <c r="C33" s="10" t="s">
        <v>9</v>
      </c>
      <c r="D33" s="15" t="s">
        <v>37</v>
      </c>
      <c r="E33" s="16">
        <v>303</v>
      </c>
      <c r="F33" s="13">
        <v>774</v>
      </c>
      <c r="G33" s="16">
        <f t="shared" si="0"/>
        <v>-471</v>
      </c>
    </row>
    <row r="34" spans="2:7" ht="15">
      <c r="B34" s="14"/>
      <c r="C34" s="14"/>
      <c r="D34" s="15" t="s">
        <v>38</v>
      </c>
      <c r="E34" s="16">
        <v>92990</v>
      </c>
      <c r="F34" s="18">
        <v>135508</v>
      </c>
      <c r="G34" s="16">
        <f t="shared" si="0"/>
        <v>-42518</v>
      </c>
    </row>
    <row r="35" spans="2:7" ht="15">
      <c r="B35" s="14"/>
      <c r="C35" s="19"/>
      <c r="D35" s="20" t="s">
        <v>39</v>
      </c>
      <c r="E35" s="21">
        <f>+E33+E34</f>
        <v>93293</v>
      </c>
      <c r="F35" s="22">
        <f>+F33+F34</f>
        <v>136282</v>
      </c>
      <c r="G35" s="21">
        <f t="shared" si="0"/>
        <v>-42989</v>
      </c>
    </row>
    <row r="36" spans="2:7" ht="15">
      <c r="B36" s="14"/>
      <c r="C36" s="10" t="s">
        <v>21</v>
      </c>
      <c r="D36" s="15" t="s">
        <v>40</v>
      </c>
      <c r="E36" s="16">
        <v>0</v>
      </c>
      <c r="F36" s="22">
        <v>0</v>
      </c>
      <c r="G36" s="16">
        <f t="shared" si="0"/>
        <v>0</v>
      </c>
    </row>
    <row r="37" spans="2:7" ht="15">
      <c r="B37" s="14"/>
      <c r="C37" s="19"/>
      <c r="D37" s="20" t="s">
        <v>41</v>
      </c>
      <c r="E37" s="21">
        <f>+E36</f>
        <v>0</v>
      </c>
      <c r="F37" s="22">
        <f>+F36</f>
        <v>0</v>
      </c>
      <c r="G37" s="21">
        <f t="shared" si="0"/>
        <v>0</v>
      </c>
    </row>
    <row r="38" spans="2:7" ht="15">
      <c r="B38" s="19"/>
      <c r="C38" s="23" t="s">
        <v>42</v>
      </c>
      <c r="D38" s="26"/>
      <c r="E38" s="27">
        <f>+E35-E37</f>
        <v>93293</v>
      </c>
      <c r="F38" s="22">
        <f>+F35-F37</f>
        <v>136282</v>
      </c>
      <c r="G38" s="27">
        <f t="shared" si="0"/>
        <v>-42989</v>
      </c>
    </row>
    <row r="39" spans="2:7" ht="15">
      <c r="B39" s="23" t="s">
        <v>43</v>
      </c>
      <c r="C39" s="28"/>
      <c r="D39" s="24"/>
      <c r="E39" s="25">
        <f>+E32+E38</f>
        <v>209837</v>
      </c>
      <c r="F39" s="22">
        <f>+F32+F38</f>
        <v>2684226</v>
      </c>
      <c r="G39" s="25">
        <f t="shared" si="0"/>
        <v>-2474389</v>
      </c>
    </row>
    <row r="40" spans="2:7" ht="15">
      <c r="B40" s="10" t="s">
        <v>44</v>
      </c>
      <c r="C40" s="10" t="s">
        <v>9</v>
      </c>
      <c r="D40" s="15" t="s">
        <v>45</v>
      </c>
      <c r="E40" s="16">
        <v>0</v>
      </c>
      <c r="F40" s="13">
        <v>0</v>
      </c>
      <c r="G40" s="16">
        <f t="shared" si="0"/>
        <v>0</v>
      </c>
    </row>
    <row r="41" spans="2:7" ht="15">
      <c r="B41" s="14"/>
      <c r="C41" s="14"/>
      <c r="D41" s="15" t="s">
        <v>46</v>
      </c>
      <c r="E41" s="16">
        <v>0</v>
      </c>
      <c r="F41" s="17">
        <v>0</v>
      </c>
      <c r="G41" s="16">
        <f t="shared" si="0"/>
        <v>0</v>
      </c>
    </row>
    <row r="42" spans="2:7" ht="15">
      <c r="B42" s="14"/>
      <c r="C42" s="14"/>
      <c r="D42" s="15" t="s">
        <v>47</v>
      </c>
      <c r="E42" s="16">
        <v>0</v>
      </c>
      <c r="F42" s="17">
        <v>0</v>
      </c>
      <c r="G42" s="16">
        <f t="shared" si="0"/>
        <v>0</v>
      </c>
    </row>
    <row r="43" spans="2:7" ht="15">
      <c r="B43" s="14"/>
      <c r="C43" s="14"/>
      <c r="D43" s="15" t="s">
        <v>48</v>
      </c>
      <c r="E43" s="16">
        <v>0</v>
      </c>
      <c r="F43" s="18">
        <v>7310</v>
      </c>
      <c r="G43" s="16">
        <f t="shared" si="0"/>
        <v>-7310</v>
      </c>
    </row>
    <row r="44" spans="2:7" ht="15">
      <c r="B44" s="14"/>
      <c r="C44" s="19"/>
      <c r="D44" s="20" t="s">
        <v>49</v>
      </c>
      <c r="E44" s="21">
        <f>+E40+E41+E42+E43</f>
        <v>0</v>
      </c>
      <c r="F44" s="22">
        <f>+F40+F41+F42+F43</f>
        <v>7310</v>
      </c>
      <c r="G44" s="21">
        <f t="shared" si="0"/>
        <v>-7310</v>
      </c>
    </row>
    <row r="45" spans="2:7" ht="15">
      <c r="B45" s="14"/>
      <c r="C45" s="10" t="s">
        <v>21</v>
      </c>
      <c r="D45" s="15" t="s">
        <v>50</v>
      </c>
      <c r="E45" s="16">
        <v>0</v>
      </c>
      <c r="F45" s="22">
        <v>0</v>
      </c>
      <c r="G45" s="16">
        <f t="shared" si="0"/>
        <v>0</v>
      </c>
    </row>
    <row r="46" spans="2:7" ht="15">
      <c r="B46" s="14"/>
      <c r="C46" s="19"/>
      <c r="D46" s="20" t="s">
        <v>51</v>
      </c>
      <c r="E46" s="21">
        <f>+E45</f>
        <v>0</v>
      </c>
      <c r="F46" s="22">
        <f>+F45</f>
        <v>0</v>
      </c>
      <c r="G46" s="21">
        <f t="shared" si="0"/>
        <v>0</v>
      </c>
    </row>
    <row r="47" spans="2:7" ht="15">
      <c r="B47" s="19"/>
      <c r="C47" s="29" t="s">
        <v>52</v>
      </c>
      <c r="D47" s="30"/>
      <c r="E47" s="31">
        <f>+E44-E46</f>
        <v>0</v>
      </c>
      <c r="F47" s="22">
        <f>+F44-F46</f>
        <v>7310</v>
      </c>
      <c r="G47" s="31">
        <f t="shared" si="0"/>
        <v>-7310</v>
      </c>
    </row>
    <row r="48" spans="2:7" ht="15">
      <c r="B48" s="23" t="s">
        <v>53</v>
      </c>
      <c r="C48" s="32"/>
      <c r="D48" s="33"/>
      <c r="E48" s="34">
        <f>+E39+E47</f>
        <v>209837</v>
      </c>
      <c r="F48" s="22">
        <f>+F39+F47</f>
        <v>2691536</v>
      </c>
      <c r="G48" s="34">
        <f t="shared" si="0"/>
        <v>-2481699</v>
      </c>
    </row>
    <row r="49" spans="2:7" ht="15">
      <c r="B49" s="35" t="s">
        <v>54</v>
      </c>
      <c r="C49" s="32" t="s">
        <v>55</v>
      </c>
      <c r="D49" s="33"/>
      <c r="E49" s="34">
        <v>36527528</v>
      </c>
      <c r="F49" s="22">
        <v>33835992</v>
      </c>
      <c r="G49" s="34">
        <f t="shared" si="0"/>
        <v>2691536</v>
      </c>
    </row>
    <row r="50" spans="2:7" ht="15">
      <c r="B50" s="36"/>
      <c r="C50" s="32" t="s">
        <v>56</v>
      </c>
      <c r="D50" s="33"/>
      <c r="E50" s="34">
        <f>+E48+E49</f>
        <v>36737365</v>
      </c>
      <c r="F50" s="22">
        <f>+F48+F49</f>
        <v>36527528</v>
      </c>
      <c r="G50" s="34">
        <f t="shared" si="0"/>
        <v>209837</v>
      </c>
    </row>
    <row r="51" spans="2:7" ht="15">
      <c r="B51" s="36"/>
      <c r="C51" s="32" t="s">
        <v>57</v>
      </c>
      <c r="D51" s="33"/>
      <c r="E51" s="34">
        <v>0</v>
      </c>
      <c r="F51" s="22">
        <v>0</v>
      </c>
      <c r="G51" s="34">
        <f t="shared" si="0"/>
        <v>0</v>
      </c>
    </row>
    <row r="52" spans="2:7" ht="15">
      <c r="B52" s="36"/>
      <c r="C52" s="32" t="s">
        <v>58</v>
      </c>
      <c r="D52" s="33"/>
      <c r="E52" s="34">
        <v>0</v>
      </c>
      <c r="F52" s="22">
        <v>0</v>
      </c>
      <c r="G52" s="34">
        <f t="shared" si="0"/>
        <v>0</v>
      </c>
    </row>
    <row r="53" spans="2:7" ht="15">
      <c r="B53" s="36"/>
      <c r="C53" s="32" t="s">
        <v>59</v>
      </c>
      <c r="D53" s="33"/>
      <c r="E53" s="34">
        <v>1600000</v>
      </c>
      <c r="F53" s="22">
        <v>0</v>
      </c>
      <c r="G53" s="34">
        <f t="shared" si="0"/>
        <v>1600000</v>
      </c>
    </row>
    <row r="54" spans="2:7" ht="15">
      <c r="B54" s="36"/>
      <c r="C54" s="32" t="s">
        <v>60</v>
      </c>
      <c r="D54" s="33"/>
      <c r="E54" s="34">
        <v>0</v>
      </c>
      <c r="F54" s="22">
        <v>0</v>
      </c>
      <c r="G54" s="34">
        <f t="shared" si="0"/>
        <v>0</v>
      </c>
    </row>
    <row r="55" spans="2:7" ht="15">
      <c r="B55" s="37"/>
      <c r="C55" s="32" t="s">
        <v>61</v>
      </c>
      <c r="D55" s="33"/>
      <c r="E55" s="34">
        <f>+E50+E51+E52+E53-E54</f>
        <v>38337365</v>
      </c>
      <c r="F55" s="22">
        <f>+F50+F51+F52+F53-F54</f>
        <v>36527528</v>
      </c>
      <c r="G55" s="34">
        <f t="shared" si="0"/>
        <v>1809837</v>
      </c>
    </row>
  </sheetData>
  <mergeCells count="13">
    <mergeCell ref="B49:B55"/>
    <mergeCell ref="B33:B38"/>
    <mergeCell ref="C33:C35"/>
    <mergeCell ref="C36:C37"/>
    <mergeCell ref="B40:B47"/>
    <mergeCell ref="C40:C44"/>
    <mergeCell ref="C45:C46"/>
    <mergeCell ref="B3:G3"/>
    <mergeCell ref="B5:G5"/>
    <mergeCell ref="B7:D7"/>
    <mergeCell ref="B8:B32"/>
    <mergeCell ref="C8:C18"/>
    <mergeCell ref="C19:C31"/>
  </mergeCells>
  <printOptions/>
  <pageMargins left="0.7" right="0.7" top="0.75" bottom="0.75" header="0.3" footer="0.3"/>
  <pageSetup fitToHeight="0" fitToWidth="1" horizontalDpi="600" verticalDpi="600" orientation="portrait" paperSize="9" r:id="rId1"/>
  <headerFooter>
    <oddHeader>&amp;L社会福祉法人牟岐町社会福祉協議会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masutomi</dc:creator>
  <cp:keywords/>
  <dc:description/>
  <cp:lastModifiedBy>masutomi</cp:lastModifiedBy>
  <dcterms:created xsi:type="dcterms:W3CDTF">2022-06-25T01:42:33Z</dcterms:created>
  <dcterms:modified xsi:type="dcterms:W3CDTF">2022-06-25T01:42:34Z</dcterms:modified>
  <cp:category/>
  <cp:version/>
  <cp:contentType/>
  <cp:contentStatus/>
</cp:coreProperties>
</file>